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MAdams\Documents\Hammond Institute\Hammond Institute Website\Economic Education Center\Get Money Smart\2024\"/>
    </mc:Choice>
  </mc:AlternateContent>
  <xr:revisionPtr revIDLastSave="0" documentId="8_{061555FE-6CF4-474A-ADEC-D9796A7DD4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mple Budget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5" l="1"/>
  <c r="E6" i="5"/>
  <c r="E13" i="5"/>
  <c r="J13" i="5"/>
  <c r="E14" i="5"/>
  <c r="J14" i="5"/>
  <c r="E15" i="5"/>
  <c r="J15" i="5"/>
  <c r="E16" i="5"/>
  <c r="J16" i="5"/>
  <c r="E17" i="5"/>
  <c r="J17" i="5"/>
  <c r="E18" i="5"/>
  <c r="J18" i="5"/>
  <c r="E19" i="5"/>
  <c r="J19" i="5"/>
  <c r="E20" i="5"/>
  <c r="J20" i="5"/>
  <c r="E21" i="5"/>
  <c r="J21" i="5"/>
  <c r="E22" i="5"/>
  <c r="J25" i="5"/>
  <c r="E26" i="5"/>
  <c r="J26" i="5"/>
  <c r="E27" i="5"/>
  <c r="J27" i="5"/>
  <c r="J31" i="5" s="1"/>
  <c r="E28" i="5"/>
  <c r="J28" i="5"/>
  <c r="E29" i="5"/>
  <c r="J29" i="5"/>
  <c r="E30" i="5"/>
  <c r="E33" i="5" s="1"/>
  <c r="J30" i="5"/>
  <c r="E31" i="5"/>
  <c r="E32" i="5"/>
  <c r="E36" i="5"/>
  <c r="H36" i="5"/>
  <c r="J36" i="5"/>
  <c r="E37" i="5"/>
  <c r="H37" i="5"/>
  <c r="J37" i="5"/>
  <c r="E38" i="5"/>
  <c r="E39" i="5"/>
  <c r="J41" i="5"/>
  <c r="J44" i="5" s="1"/>
  <c r="J42" i="5"/>
  <c r="E43" i="5"/>
  <c r="J43" i="5"/>
  <c r="E44" i="5"/>
  <c r="E45" i="5"/>
  <c r="J47" i="5"/>
  <c r="J50" i="5" s="1"/>
  <c r="J48" i="5"/>
  <c r="E49" i="5"/>
  <c r="J49" i="5"/>
  <c r="E50" i="5"/>
  <c r="E51" i="5"/>
  <c r="E52" i="5"/>
  <c r="E53" i="5"/>
  <c r="J53" i="5"/>
  <c r="E54" i="5"/>
  <c r="J56" i="5"/>
  <c r="E57" i="5"/>
  <c r="E58" i="5"/>
  <c r="E59" i="5"/>
  <c r="E64" i="5" s="1"/>
  <c r="E60" i="5"/>
  <c r="E61" i="5"/>
  <c r="J61" i="5"/>
  <c r="E62" i="5"/>
  <c r="E63" i="5"/>
  <c r="J34" i="5"/>
  <c r="E10" i="5"/>
  <c r="J6" i="5"/>
  <c r="J55" i="5"/>
  <c r="J35" i="5"/>
  <c r="J59" i="5"/>
  <c r="J4" i="5" s="1"/>
  <c r="J8" i="5" s="1"/>
  <c r="J63" i="5" l="1"/>
  <c r="J38" i="5"/>
  <c r="E46" i="5"/>
  <c r="E40" i="5"/>
  <c r="J22" i="5"/>
  <c r="J57" i="5"/>
  <c r="E23" i="5"/>
</calcChain>
</file>

<file path=xl/sharedStrings.xml><?xml version="1.0" encoding="utf-8"?>
<sst xmlns="http://schemas.openxmlformats.org/spreadsheetml/2006/main" count="152" uniqueCount="88">
  <si>
    <t>Create a Personal Monthly Budget in this worksheet. Helpful instructions on how to use this worksheet are in cells in this column. Arrow down to get started.</t>
  </si>
  <si>
    <t>Title of this worksheet is in cell at right. Next instruction is in cell A4.</t>
  </si>
  <si>
    <t>PERSONAL MONTHLY BUDGET</t>
  </si>
  <si>
    <t>Projected Monthly Income label is in cell at right. Enter Income 1 in cell E4 and Extra Income in E5 to calculate Total monthly income in E6. Next instruction is in cell A6.</t>
  </si>
  <si>
    <t>PROJECTED MONTHLY INCOME</t>
  </si>
  <si>
    <t>Income 1</t>
  </si>
  <si>
    <t>PROJECTED BALANCE 
(Projected income minus expenses)</t>
  </si>
  <si>
    <t>Extra income</t>
  </si>
  <si>
    <t>Projected Balance is auto calculated in cell J4, Actual Balance in J6, and Difference in J8. Next instruction is in cell A8.</t>
  </si>
  <si>
    <t>Total monthly income</t>
  </si>
  <si>
    <t>ACTUAL BALANCE 
(Actual income minus expenses)</t>
  </si>
  <si>
    <t>Actual Monthly Income label is in cell at right. Enter Income 1 in cell E8 and Extra Income in E9 to calculate Total monthly income in E10. Next instruction is in cell A12.</t>
  </si>
  <si>
    <t>ACTUAL MONTHLY INCOME</t>
  </si>
  <si>
    <t>DIFFERENCE 
(Actual minus projected)</t>
  </si>
  <si>
    <t>Enter details in Housing table starting in cell at right and in Entertainment table starting in cell G12. Next instruction is in cell A25.</t>
  </si>
  <si>
    <t>HOUSING</t>
  </si>
  <si>
    <t>Projected Cost</t>
  </si>
  <si>
    <t>Actual Cost</t>
  </si>
  <si>
    <t>Difference</t>
  </si>
  <si>
    <t>ENTERTAINMENT</t>
  </si>
  <si>
    <t>Rent</t>
  </si>
  <si>
    <t>Streaming</t>
  </si>
  <si>
    <t>Utilities</t>
  </si>
  <si>
    <t>Live theater</t>
  </si>
  <si>
    <t>Internet</t>
  </si>
  <si>
    <t>Movies</t>
  </si>
  <si>
    <t>Waste removal</t>
  </si>
  <si>
    <t>Concerts</t>
  </si>
  <si>
    <t>Grass Cut</t>
  </si>
  <si>
    <t>Sporting events</t>
  </si>
  <si>
    <t>Pest Control</t>
  </si>
  <si>
    <t>Vacation</t>
  </si>
  <si>
    <t>Mulch/Misc.</t>
  </si>
  <si>
    <t>Other</t>
  </si>
  <si>
    <t>Subtotal</t>
  </si>
  <si>
    <t>LOANS</t>
  </si>
  <si>
    <t>Enter details in Transportation table starting in cell at right and in Loans table starting in cell G24. Next instruction is in cell A35.</t>
  </si>
  <si>
    <t>TRANSPORTATION</t>
  </si>
  <si>
    <t>Personal</t>
  </si>
  <si>
    <t>Vehicle payment</t>
  </si>
  <si>
    <t>Student Loan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</si>
  <si>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</si>
  <si>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</si>
  <si>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</si>
  <si>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</si>
  <si>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</si>
  <si>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</si>
  <si>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</si>
  <si>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</si>
  <si>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Enter details in Insurance table starting in cell at right and in Taxes table starting in cell G33. Next instruction is in cell A42.</t>
  </si>
  <si>
    <t>INSURANCE</t>
  </si>
  <si>
    <t>State</t>
  </si>
  <si>
    <t>Renters</t>
  </si>
  <si>
    <t>Local</t>
  </si>
  <si>
    <t>Health</t>
  </si>
  <si>
    <t>Life</t>
  </si>
  <si>
    <t>SAVINGS OR INVESTMENTS</t>
  </si>
  <si>
    <t>Retirement account</t>
  </si>
  <si>
    <t>Enter details in Food table starting in cell at right and in Savings table starting in cell G40. Next instruction is in cell A48.</t>
  </si>
  <si>
    <t>FOOD</t>
  </si>
  <si>
    <t>Investment account</t>
  </si>
  <si>
    <t>Groceries</t>
  </si>
  <si>
    <t>Dining out</t>
  </si>
  <si>
    <t>GIFTS AND DONATIONS</t>
  </si>
  <si>
    <t>Gifts</t>
  </si>
  <si>
    <t>Enter details in Pets table starting in cell at right and in Gifts table starting in cell G46. Next instruction is in cell A56.</t>
  </si>
  <si>
    <t>PETS</t>
  </si>
  <si>
    <t>Charity 1</t>
  </si>
  <si>
    <t>Food</t>
  </si>
  <si>
    <t>Charity 2</t>
  </si>
  <si>
    <t>Medical</t>
  </si>
  <si>
    <t>Grooming</t>
  </si>
  <si>
    <t>Toys</t>
  </si>
  <si>
    <t>Emergency Fund</t>
  </si>
  <si>
    <t>Mobile Phone</t>
  </si>
  <si>
    <t>Discretionary (clothes, gifts, travel, entertainment, etc.)</t>
  </si>
  <si>
    <t>Enter details in Personal Care table starting in cell at right and in Legal table starting in cell G52. Next instruction is in cell A59.</t>
  </si>
  <si>
    <t>PERSONAL CARE</t>
  </si>
  <si>
    <t>Hair/nails</t>
  </si>
  <si>
    <t>Total Projected Cost is auto calculated in cell J59, Total Actual Cost in J61, and Total Difference in J63.</t>
  </si>
  <si>
    <t>Clothing</t>
  </si>
  <si>
    <t>TOTAL PROJECTED COST</t>
  </si>
  <si>
    <t>Dry cleaning</t>
  </si>
  <si>
    <t>Health club</t>
  </si>
  <si>
    <t>TOTAL ACTUAL COST</t>
  </si>
  <si>
    <t>Organization dues or fees</t>
  </si>
  <si>
    <t>House cleaner</t>
  </si>
  <si>
    <t>TOTAL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</si>
</sst>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_);[Red]\(&quot;$&quot;#,##0.00\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4659260841701"/>
      <name val="Calibri Light"/>
      <family val="2"/>
      <scheme val="major"/>
    </font>
    <font>
      <b/>
      <sz val="10"/>
      <color theme="1" tint="0.2499465926084170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1" xfId="1"/>
    <xf numFmtId="0" fontId="5" fillId="0" borderId="0" xfId="0" applyFont="1"/>
    <xf numFmtId="8" fontId="6" fillId="0" borderId="4" xfId="0" applyNumberFormat="1" applyFont="1" applyBorder="1"/>
    <xf numFmtId="8" fontId="6" fillId="0" borderId="5" xfId="0" applyNumberFormat="1" applyFont="1" applyBorder="1"/>
    <xf numFmtId="8" fontId="7" fillId="2" borderId="6" xfId="0" applyNumberFormat="1" applyFont="1" applyFill="1" applyBorder="1"/>
    <xf numFmtId="0" fontId="6" fillId="0" borderId="0" xfId="0" applyFon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vertical="center"/>
    </xf>
    <xf numFmtId="0" fontId="3" fillId="0" borderId="4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0" fontId="3" fillId="0" borderId="6" xfId="2" applyBorder="1" applyAlignment="1">
      <alignment vertical="center" wrapText="1"/>
    </xf>
    <xf numFmtId="0" fontId="3" fillId="0" borderId="8" xfId="2" applyBorder="1" applyAlignment="1">
      <alignment vertical="center"/>
    </xf>
    <xf numFmtId="0" fontId="3" fillId="0" borderId="9" xfId="2" applyBorder="1" applyAlignment="1">
      <alignment vertical="center"/>
    </xf>
    <xf numFmtId="0" fontId="3" fillId="0" borderId="7" xfId="2" applyBorder="1" applyAlignment="1">
      <alignment horizontal="left" vertical="center" wrapText="1"/>
    </xf>
    <xf numFmtId="0" fontId="3" fillId="0" borderId="7" xfId="2" applyBorder="1" applyAlignment="1">
      <alignment horizontal="left" vertical="center"/>
    </xf>
    <xf numFmtId="8" fontId="7" fillId="2" borderId="7" xfId="0" applyNumberFormat="1" applyFont="1" applyFill="1" applyBorder="1" applyAlignment="1">
      <alignment vertical="center"/>
    </xf>
    <xf numFmtId="0" fontId="4" fillId="0" borderId="7" xfId="3" applyBorder="1" applyAlignment="1">
      <alignment horizontal="left" vertical="center"/>
    </xf>
    <xf numFmtId="0" fontId="0" fillId="0" borderId="0" xfId="0" applyAlignment="1">
      <alignment horizontal="center"/>
    </xf>
  </cellXfs>
  <cellStyles count="4">
    <cellStyle name="Heading 1" xfId="1" builtinId="16"/>
    <cellStyle name="Heading 2" xfId="2" builtinId="17"/>
    <cellStyle name="Heading 3" xfId="3" builtinId="18"/>
    <cellStyle name="Normal" xfId="0" builtinId="0"/>
  </cellStyles>
  <dxfs count="73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Personal monthly budget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2:E23" totalsRowCount="1">
  <autoFilter ref="B12:E22" xr:uid="{00000000-0009-0000-0100-000001000000}"/>
  <tableColumns count="4">
    <tableColumn id="1" xr3:uid="{00000000-0010-0000-0000-000001000000}" name="HOUSING" totalsRowLabel="Subtotal"/>
    <tableColumn id="2" xr3:uid="{00000000-0010-0000-0000-000002000000}" name="Projected Cost" totalsRowDxfId="65"/>
    <tableColumn id="3" xr3:uid="{00000000-0010-0000-0000-000003000000}" name="Actual Cost" totalsRowDxfId="64"/>
    <tableColumn id="4" xr3:uid="{00000000-0010-0000-0000-000004000000}" name="Difference" totalsRowFunction="sum" totalsRowDxfId="63">
      <calculatedColumnFormula>'Sample Budget'!$C13-'Sample Budget'!$D13</calculatedColumnFormula>
    </tableColumn>
  </tableColumns>
  <tableStyleInfo name="Personal monthly budget" showFirstColumn="1" showLastColumn="1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48:E54" totalsRowCount="1">
  <autoFilter ref="B48:E53" xr:uid="{00000000-0009-0000-0100-00000A000000}"/>
  <tableColumns count="4">
    <tableColumn id="1" xr3:uid="{00000000-0010-0000-0900-000001000000}" name="PETS" totalsRowLabel="Subtotal"/>
    <tableColumn id="2" xr3:uid="{00000000-0010-0000-0900-000002000000}" name="Projected Cost" dataDxfId="14" totalsRowDxfId="13"/>
    <tableColumn id="3" xr3:uid="{00000000-0010-0000-0900-000003000000}" name="Actual Cost" dataDxfId="12" totalsRowDxfId="11"/>
    <tableColumn id="4" xr3:uid="{00000000-0010-0000-0900-000004000000}" name="Difference" totalsRowFunction="sum" dataDxfId="10" totalsRowDxfId="9">
      <calculatedColumnFormula>'Sample Budget'!$C49-'Sample Budget'!$D49</calculatedColumnFormula>
    </tableColumn>
  </tableColumns>
  <tableStyleInfo name="Personal monthly budget" showFirstColumn="1" showLastColumn="1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2:J57" totalsRowCount="1" headerRowCellStyle="Normal">
  <autoFilter ref="G52:J56" xr:uid="{00000000-0009-0000-0100-00000B000000}"/>
  <tableColumns count="4">
    <tableColumn id="1" xr3:uid="{00000000-0010-0000-0A00-000001000000}" name="Other" totalsRowLabel="Subtotal"/>
    <tableColumn id="2" xr3:uid="{00000000-0010-0000-0A00-000002000000}" name="Projected Cost" dataDxfId="8" totalsRowDxfId="7"/>
    <tableColumn id="3" xr3:uid="{00000000-0010-0000-0A00-000003000000}" name="Actual Cost" dataDxfId="6" totalsRowDxfId="5"/>
    <tableColumn id="4" xr3:uid="{00000000-0010-0000-0A00-000004000000}" name="Difference" totalsRowFunction="sum" dataDxfId="4" totalsRowDxfId="3">
      <calculatedColumnFormula>'Sample Budget'!$H53-'Sample Budget'!$I53</calculatedColumnFormula>
    </tableColumn>
  </tableColumns>
  <tableStyleInfo name="Personal monthly budget" showFirstColumn="1" showLastColumn="1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6:E64" totalsRowCount="1">
  <autoFilter ref="B56:E63" xr:uid="{00000000-0009-0000-0100-00000C000000}"/>
  <tableColumns count="4">
    <tableColumn id="1" xr3:uid="{00000000-0010-0000-0B00-000001000000}" name="PERSONAL CARE" totalsRowLabel="Subtotal"/>
    <tableColumn id="2" xr3:uid="{00000000-0010-0000-0B00-000002000000}" name="Projected Cost" totalsRowDxfId="2"/>
    <tableColumn id="3" xr3:uid="{00000000-0010-0000-0B00-000003000000}" name="Actual Cost" totalsRowDxfId="1"/>
    <tableColumn id="4" xr3:uid="{00000000-0010-0000-0B00-000004000000}" name="Difference" totalsRowFunction="sum" totalsRowDxfId="0"/>
  </tableColumns>
  <tableStyleInfo name="Personal monthly budget" showFirstColumn="1" showLastColumn="1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2:J22" totalsRowCount="1" headerRowCellStyle="Normal">
  <autoFilter ref="G12:J21" xr:uid="{00000000-0009-0000-0100-000002000000}"/>
  <tableColumns count="4">
    <tableColumn id="1" xr3:uid="{00000000-0010-0000-0100-000001000000}" name="ENTERTAINMENT" totalsRowLabel="Subtotal"/>
    <tableColumn id="2" xr3:uid="{00000000-0010-0000-0100-000002000000}" name="Projected Cost" dataDxfId="62" totalsRowDxfId="61"/>
    <tableColumn id="3" xr3:uid="{00000000-0010-0000-0100-000003000000}" name="Actual Cost" dataDxfId="60" totalsRowDxfId="59"/>
    <tableColumn id="4" xr3:uid="{00000000-0010-0000-0100-000004000000}" name="Difference" totalsRowFunction="sum" dataDxfId="58" totalsRowDxfId="57">
      <calculatedColumnFormula>'Sample Budget'!$H13-'Sample Budget'!$I13</calculatedColumnFormula>
    </tableColumn>
  </tableColumns>
  <tableStyleInfo name="Personal monthly budget" showFirstColumn="1" showLastColumn="1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4:J31" totalsRowCount="1">
  <autoFilter ref="G24:J30" xr:uid="{00000000-0009-0000-0100-000003000000}"/>
  <tableColumns count="4">
    <tableColumn id="1" xr3:uid="{00000000-0010-0000-0200-000001000000}" name="LOANS" totalsRowLabel="Subtotal"/>
    <tableColumn id="2" xr3:uid="{00000000-0010-0000-0200-000002000000}" name="Projected Cost" dataDxfId="56" totalsRowDxfId="55"/>
    <tableColumn id="3" xr3:uid="{00000000-0010-0000-0200-000003000000}" name="Actual Cost" dataDxfId="54" totalsRowDxfId="53"/>
    <tableColumn id="4" xr3:uid="{00000000-0010-0000-0200-000004000000}" name="Difference" totalsRowFunction="sum" dataDxfId="52" totalsRowDxfId="51">
      <calculatedColumnFormula>'Sample Budget'!$H25-'Sample Budget'!$I25</calculatedColumnFormula>
    </tableColumn>
  </tableColumns>
  <tableStyleInfo name="Personal monthly budget" showFirstColumn="1" showLastColumn="1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5:E33" totalsRowCount="1" headerRowCellStyle="Normal">
  <autoFilter ref="B25:E32" xr:uid="{00000000-0009-0000-0100-000004000000}"/>
  <tableColumns count="4">
    <tableColumn id="1" xr3:uid="{00000000-0010-0000-0300-000001000000}" name="TRANSPORTATION" totalsRowLabel="Subtotal"/>
    <tableColumn id="2" xr3:uid="{00000000-0010-0000-0300-000002000000}" name="Projected Cost" dataDxfId="50" totalsRowDxfId="49"/>
    <tableColumn id="3" xr3:uid="{00000000-0010-0000-0300-000003000000}" name="Actual Cost" dataDxfId="48" totalsRowDxfId="47"/>
    <tableColumn id="4" xr3:uid="{00000000-0010-0000-0300-000004000000}" name="Difference" totalsRowFunction="sum" dataDxfId="46" totalsRowDxfId="45">
      <calculatedColumnFormula>'Sample Budget'!$C26-'Sample Budget'!$D26</calculatedColumnFormula>
    </tableColumn>
  </tableColumns>
  <tableStyleInfo name="Personal monthly budget" showFirstColumn="1" showLastColumn="1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5:E40" totalsRowCount="1" headerRowCellStyle="Normal">
  <autoFilter ref="B35:E39" xr:uid="{00000000-0009-0000-0100-000005000000}"/>
  <tableColumns count="4">
    <tableColumn id="1" xr3:uid="{00000000-0010-0000-0400-000001000000}" name="INSURANCE" totalsRowLabel="Subtotal"/>
    <tableColumn id="2" xr3:uid="{00000000-0010-0000-0400-000002000000}" name="Projected Cost" dataDxfId="44" totalsRowDxfId="43"/>
    <tableColumn id="3" xr3:uid="{00000000-0010-0000-0400-000003000000}" name="Actual Cost" dataDxfId="42" totalsRowDxfId="41"/>
    <tableColumn id="4" xr3:uid="{00000000-0010-0000-0400-000004000000}" name="Difference" totalsRowFunction="sum" dataDxfId="40" totalsRowDxfId="39">
      <calculatedColumnFormula>'Sample Budget'!$C36-'Sample Budget'!$D36</calculatedColumnFormula>
    </tableColumn>
  </tableColumns>
  <tableStyleInfo name="Personal monthly budget" showFirstColumn="1" showLastColumn="1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3:J38" totalsRowCount="1" headerRowCellStyle="Normal">
  <autoFilter ref="G33:J37" xr:uid="{00000000-0009-0000-0100-000006000000}"/>
  <tableColumns count="4">
    <tableColumn id="1" xr3:uid="{00000000-0010-0000-0500-000001000000}" name="TAXES" totalsRowLabel="Subtotal"/>
    <tableColumn id="2" xr3:uid="{00000000-0010-0000-0500-000002000000}" name="Projected Cost" dataDxfId="38" totalsRowDxfId="37"/>
    <tableColumn id="3" xr3:uid="{00000000-0010-0000-0500-000003000000}" name="Actual Cost" dataDxfId="36" totalsRowDxfId="35"/>
    <tableColumn id="4" xr3:uid="{00000000-0010-0000-0500-000004000000}" name="Difference" totalsRowFunction="sum" dataDxfId="34" totalsRowDxfId="33">
      <calculatedColumnFormula>'Sample Budget'!$H34-'Sample Budget'!$I34</calculatedColumnFormula>
    </tableColumn>
  </tableColumns>
  <tableStyleInfo name="Personal monthly budget" showFirstColumn="1" showLastColumn="1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0:J44" totalsRowCount="1" headerRowCellStyle="Normal">
  <autoFilter ref="G40:J43" xr:uid="{00000000-0009-0000-0100-000007000000}"/>
  <tableColumns count="4">
    <tableColumn id="1" xr3:uid="{00000000-0010-0000-0600-000001000000}" name="SAVINGS OR INVESTMENTS" totalsRowLabel="Subtotal"/>
    <tableColumn id="2" xr3:uid="{00000000-0010-0000-0600-000002000000}" name="Projected Cost" dataDxfId="32" totalsRowDxfId="31"/>
    <tableColumn id="3" xr3:uid="{00000000-0010-0000-0600-000003000000}" name="Actual Cost" dataDxfId="30" totalsRowDxfId="29"/>
    <tableColumn id="4" xr3:uid="{00000000-0010-0000-0600-000004000000}" name="Difference" totalsRowFunction="sum" dataDxfId="28" totalsRowDxfId="27">
      <calculatedColumnFormula>'Sample Budget'!$H41-'Sample Budget'!$I41</calculatedColumnFormula>
    </tableColumn>
  </tableColumns>
  <tableStyleInfo name="Personal monthly budget" showFirstColumn="1" showLastColumn="1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2:E46" totalsRowCount="1" headerRowCellStyle="Normal">
  <autoFilter ref="B42:E45" xr:uid="{00000000-0009-0000-0100-000008000000}"/>
  <tableColumns count="4">
    <tableColumn id="1" xr3:uid="{00000000-0010-0000-0700-000001000000}" name="FOOD" totalsRowLabel="Subtotal"/>
    <tableColumn id="2" xr3:uid="{00000000-0010-0000-0700-000002000000}" name="Projected Cost" dataDxfId="26" totalsRowDxfId="25"/>
    <tableColumn id="3" xr3:uid="{00000000-0010-0000-0700-000003000000}" name="Actual Cost" dataDxfId="24" totalsRowDxfId="23"/>
    <tableColumn id="4" xr3:uid="{00000000-0010-0000-0700-000004000000}" name="Difference" totalsRowFunction="sum" dataDxfId="22" totalsRowDxfId="21">
      <calculatedColumnFormula>'Sample Budget'!$C43-'Sample Budget'!$D43</calculatedColumnFormula>
    </tableColumn>
  </tableColumns>
  <tableStyleInfo name="Personal monthly budget" showFirstColumn="1" showLastColumn="1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6:J50" totalsRowCount="1" headerRowCellStyle="Normal">
  <autoFilter ref="G46:J49" xr:uid="{00000000-0009-0000-0100-000009000000}"/>
  <tableColumns count="4">
    <tableColumn id="1" xr3:uid="{00000000-0010-0000-0800-000001000000}" name="GIFTS AND DONATIONS" totalsRowLabel="Subtotal"/>
    <tableColumn id="2" xr3:uid="{00000000-0010-0000-0800-000002000000}" name="Projected Cost" dataDxfId="20" totalsRowDxfId="19"/>
    <tableColumn id="3" xr3:uid="{00000000-0010-0000-0800-000003000000}" name="Actual Cost" dataDxfId="18" totalsRowDxfId="17"/>
    <tableColumn id="4" xr3:uid="{00000000-0010-0000-0800-000004000000}" name="Difference" totalsRowFunction="sum" dataDxfId="16" totalsRowDxfId="15">
      <calculatedColumnFormula>'Sample Budget'!$H47-'Sample Budget'!$I47</calculatedColumnFormula>
    </tableColumn>
  </tableColumns>
  <tableStyleInfo name="Personal monthly budget" showFirstColumn="1" showLastColumn="1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zoomScale="136" zoomScaleNormal="136" workbookViewId="0">
      <selection activeCell="H35" sqref="H35"/>
    </sheetView>
  </sheetViews>
  <sheetFormatPr defaultRowHeight="15" x14ac:dyDescent="0.25"/>
  <cols>
    <col min="1" max="1" width="2.7109375" style="3" customWidth="1"/>
    <col min="2" max="2" width="19.5703125" customWidth="1"/>
    <col min="3" max="3" width="16" customWidth="1"/>
    <col min="4" max="4" width="13" customWidth="1"/>
    <col min="5" max="5" width="12.5703125" customWidth="1"/>
    <col min="6" max="6" width="2.7109375" customWidth="1"/>
    <col min="7" max="7" width="27.140625" customWidth="1"/>
    <col min="8" max="8" width="16" customWidth="1"/>
    <col min="9" max="9" width="13" customWidth="1"/>
    <col min="10" max="10" width="12.5703125" customWidth="1"/>
    <col min="11" max="11" width="2.7109375" customWidth="1"/>
  </cols>
  <sheetData>
    <row r="1" spans="1:10" x14ac:dyDescent="0.25">
      <c r="A1" s="1" t="s">
        <v>0</v>
      </c>
    </row>
    <row r="2" spans="1:10" ht="19.5" x14ac:dyDescent="0.3">
      <c r="A2" s="1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</row>
    <row r="4" spans="1:10" ht="17.25" x14ac:dyDescent="0.25">
      <c r="A4" s="3" t="s">
        <v>3</v>
      </c>
      <c r="B4" s="11" t="s">
        <v>4</v>
      </c>
      <c r="C4" s="14" t="s">
        <v>5</v>
      </c>
      <c r="D4" s="15"/>
      <c r="E4" s="4">
        <v>50000</v>
      </c>
      <c r="G4" s="16" t="s">
        <v>6</v>
      </c>
      <c r="H4" s="17"/>
      <c r="I4" s="17"/>
      <c r="J4" s="18">
        <f>E6-J59</f>
        <v>0.66666666666696983</v>
      </c>
    </row>
    <row r="5" spans="1:10" ht="17.25" x14ac:dyDescent="0.25">
      <c r="B5" s="12"/>
      <c r="C5" s="14" t="s">
        <v>7</v>
      </c>
      <c r="D5" s="15"/>
      <c r="E5" s="5">
        <v>0</v>
      </c>
      <c r="G5" s="17"/>
      <c r="H5" s="17"/>
      <c r="I5" s="17"/>
      <c r="J5" s="18"/>
    </row>
    <row r="6" spans="1:10" ht="17.25" x14ac:dyDescent="0.25">
      <c r="A6" s="3" t="s">
        <v>8</v>
      </c>
      <c r="B6" s="13"/>
      <c r="C6" s="14" t="s">
        <v>9</v>
      </c>
      <c r="D6" s="15"/>
      <c r="E6" s="6">
        <f>+E4/12</f>
        <v>4166.666666666667</v>
      </c>
      <c r="G6" s="16" t="s">
        <v>10</v>
      </c>
      <c r="H6" s="17"/>
      <c r="I6" s="17"/>
      <c r="J6" s="18">
        <f>E10-J61</f>
        <v>4166.666666666667</v>
      </c>
    </row>
    <row r="7" spans="1:10" x14ac:dyDescent="0.25">
      <c r="B7" s="7"/>
      <c r="C7" s="7"/>
      <c r="D7" s="7"/>
      <c r="E7" s="7"/>
      <c r="G7" s="17"/>
      <c r="H7" s="17"/>
      <c r="I7" s="17"/>
      <c r="J7" s="18"/>
    </row>
    <row r="8" spans="1:10" ht="17.25" x14ac:dyDescent="0.25">
      <c r="A8" s="3" t="s">
        <v>11</v>
      </c>
      <c r="B8" s="11" t="s">
        <v>12</v>
      </c>
      <c r="C8" s="14" t="s">
        <v>5</v>
      </c>
      <c r="D8" s="15"/>
      <c r="E8" s="4">
        <v>0</v>
      </c>
      <c r="G8" s="16" t="s">
        <v>13</v>
      </c>
      <c r="H8" s="17"/>
      <c r="I8" s="17"/>
      <c r="J8" s="18">
        <f>J6-J4</f>
        <v>4166</v>
      </c>
    </row>
    <row r="9" spans="1:10" ht="17.25" x14ac:dyDescent="0.25">
      <c r="B9" s="12"/>
      <c r="C9" s="14" t="s">
        <v>7</v>
      </c>
      <c r="D9" s="15"/>
      <c r="E9" s="5">
        <v>0</v>
      </c>
      <c r="G9" s="17"/>
      <c r="H9" s="17"/>
      <c r="I9" s="17"/>
      <c r="J9" s="18"/>
    </row>
    <row r="10" spans="1:10" ht="17.25" x14ac:dyDescent="0.25">
      <c r="B10" s="13"/>
      <c r="C10" s="14" t="s">
        <v>9</v>
      </c>
      <c r="D10" s="15"/>
      <c r="E10" s="6">
        <f>+E6</f>
        <v>4166.666666666667</v>
      </c>
    </row>
    <row r="12" spans="1:10" x14ac:dyDescent="0.25">
      <c r="A12" s="3" t="s">
        <v>14</v>
      </c>
      <c r="B12" t="s">
        <v>15</v>
      </c>
      <c r="C12" t="s">
        <v>16</v>
      </c>
      <c r="D12" t="s">
        <v>17</v>
      </c>
      <c r="E12" t="s">
        <v>18</v>
      </c>
      <c r="G12" t="s">
        <v>19</v>
      </c>
      <c r="H12" t="s">
        <v>16</v>
      </c>
      <c r="I12" t="s">
        <v>17</v>
      </c>
      <c r="J12" t="s">
        <v>18</v>
      </c>
    </row>
    <row r="13" spans="1:10" x14ac:dyDescent="0.25">
      <c r="B13" t="s">
        <v>20</v>
      </c>
      <c r="C13" s="8">
        <v>900</v>
      </c>
      <c r="D13" s="8">
        <v>0</v>
      </c>
      <c r="E13" s="8">
        <f>'Sample Budget'!$C13-'Sample Budget'!$D13</f>
        <v>900</v>
      </c>
      <c r="G13" t="s">
        <v>21</v>
      </c>
      <c r="H13" s="8">
        <v>50</v>
      </c>
      <c r="I13" s="8"/>
      <c r="J13" s="8">
        <f>'Sample Budget'!$H13-'Sample Budget'!$I13</f>
        <v>50</v>
      </c>
    </row>
    <row r="14" spans="1:10" x14ac:dyDescent="0.25">
      <c r="B14" t="s">
        <v>22</v>
      </c>
      <c r="C14" s="8">
        <v>100</v>
      </c>
      <c r="D14" s="8">
        <v>0</v>
      </c>
      <c r="E14" s="8">
        <f>'Sample Budget'!$C14-'Sample Budget'!$D14</f>
        <v>100</v>
      </c>
      <c r="G14" t="s">
        <v>23</v>
      </c>
      <c r="H14" s="8">
        <v>0</v>
      </c>
      <c r="I14" s="8"/>
      <c r="J14" s="8">
        <f>'Sample Budget'!$H14-'Sample Budget'!$I14</f>
        <v>0</v>
      </c>
    </row>
    <row r="15" spans="1:10" x14ac:dyDescent="0.25">
      <c r="B15" t="s">
        <v>24</v>
      </c>
      <c r="C15" s="8">
        <v>80</v>
      </c>
      <c r="D15" s="8">
        <v>0</v>
      </c>
      <c r="E15" s="8">
        <f>'Sample Budget'!$C15-'Sample Budget'!$D15</f>
        <v>80</v>
      </c>
      <c r="G15" t="s">
        <v>25</v>
      </c>
      <c r="H15" s="8">
        <v>0</v>
      </c>
      <c r="I15" s="8"/>
      <c r="J15" s="8">
        <f>'Sample Budget'!$H15-'Sample Budget'!$I15</f>
        <v>0</v>
      </c>
    </row>
    <row r="16" spans="1:10" x14ac:dyDescent="0.25">
      <c r="B16" t="s">
        <v>26</v>
      </c>
      <c r="C16" s="8">
        <v>0</v>
      </c>
      <c r="D16" s="8">
        <v>0</v>
      </c>
      <c r="E16" s="8">
        <f>'Sample Budget'!$C16-'Sample Budget'!$D16</f>
        <v>0</v>
      </c>
      <c r="G16" t="s">
        <v>27</v>
      </c>
      <c r="H16" s="8">
        <v>0</v>
      </c>
      <c r="I16" s="8"/>
      <c r="J16" s="8">
        <f>'Sample Budget'!$H16-'Sample Budget'!$I16</f>
        <v>0</v>
      </c>
    </row>
    <row r="17" spans="1:10" x14ac:dyDescent="0.25">
      <c r="B17" t="s">
        <v>28</v>
      </c>
      <c r="C17" s="8">
        <v>0</v>
      </c>
      <c r="D17" s="8">
        <v>0</v>
      </c>
      <c r="E17" s="8">
        <f>'Sample Budget'!$C17-'Sample Budget'!$D17</f>
        <v>0</v>
      </c>
      <c r="G17" t="s">
        <v>29</v>
      </c>
      <c r="H17" s="8">
        <v>0</v>
      </c>
      <c r="I17" s="8"/>
      <c r="J17" s="8">
        <f>'Sample Budget'!$H17-'Sample Budget'!$I17</f>
        <v>0</v>
      </c>
    </row>
    <row r="18" spans="1:10" x14ac:dyDescent="0.25">
      <c r="B18" t="s">
        <v>30</v>
      </c>
      <c r="C18" s="8">
        <v>0</v>
      </c>
      <c r="D18" s="8">
        <v>0</v>
      </c>
      <c r="E18" s="8">
        <f>'Sample Budget'!$C18-'Sample Budget'!$D18</f>
        <v>0</v>
      </c>
      <c r="G18" t="s">
        <v>31</v>
      </c>
      <c r="H18" s="8">
        <v>0</v>
      </c>
      <c r="I18" s="8"/>
      <c r="J18" s="8">
        <f>'Sample Budget'!$H18-'Sample Budget'!$I18</f>
        <v>0</v>
      </c>
    </row>
    <row r="19" spans="1:10" x14ac:dyDescent="0.25">
      <c r="B19" t="s">
        <v>32</v>
      </c>
      <c r="C19" s="8">
        <v>0</v>
      </c>
      <c r="D19" s="8">
        <v>0</v>
      </c>
      <c r="E19" s="8">
        <f>'Sample Budget'!$C19-'Sample Budget'!$D19</f>
        <v>0</v>
      </c>
      <c r="G19" t="s">
        <v>33</v>
      </c>
      <c r="H19" s="8">
        <v>0</v>
      </c>
      <c r="I19" s="8"/>
      <c r="J19" s="8">
        <f>'Sample Budget'!$H19-'Sample Budget'!$I19</f>
        <v>0</v>
      </c>
    </row>
    <row r="20" spans="1:10" x14ac:dyDescent="0.25">
      <c r="B20" t="s">
        <v>33</v>
      </c>
      <c r="C20" s="8">
        <v>0</v>
      </c>
      <c r="D20" s="8">
        <v>0</v>
      </c>
      <c r="E20" s="8">
        <f>'Sample Budget'!$C20-'Sample Budget'!$D20</f>
        <v>0</v>
      </c>
      <c r="G20" t="s">
        <v>33</v>
      </c>
      <c r="H20" s="8">
        <v>0</v>
      </c>
      <c r="I20" s="8"/>
      <c r="J20" s="8">
        <f>'Sample Budget'!$H20-'Sample Budget'!$I20</f>
        <v>0</v>
      </c>
    </row>
    <row r="21" spans="1:10" x14ac:dyDescent="0.25">
      <c r="B21" t="s">
        <v>33</v>
      </c>
      <c r="C21" s="8">
        <v>0</v>
      </c>
      <c r="D21" s="8">
        <v>0</v>
      </c>
      <c r="E21" s="8">
        <f>'Sample Budget'!$C21-'Sample Budget'!$D21</f>
        <v>0</v>
      </c>
      <c r="G21" t="s">
        <v>33</v>
      </c>
      <c r="H21" s="8">
        <v>0</v>
      </c>
      <c r="I21" s="8"/>
      <c r="J21" s="8">
        <f>'Sample Budget'!$H21-'Sample Budget'!$I21</f>
        <v>0</v>
      </c>
    </row>
    <row r="22" spans="1:10" x14ac:dyDescent="0.25">
      <c r="B22" t="s">
        <v>33</v>
      </c>
      <c r="C22" s="8">
        <v>0</v>
      </c>
      <c r="D22" s="8">
        <v>0</v>
      </c>
      <c r="E22" s="8">
        <f>'Sample Budget'!$C22-'Sample Budget'!$D22</f>
        <v>0</v>
      </c>
      <c r="G22" t="s">
        <v>34</v>
      </c>
      <c r="H22" s="8"/>
      <c r="I22" s="8"/>
      <c r="J22" s="8">
        <f>SUBTOTAL(109,Entertainment[Difference])</f>
        <v>50</v>
      </c>
    </row>
    <row r="23" spans="1:10" x14ac:dyDescent="0.25">
      <c r="B23" t="s">
        <v>34</v>
      </c>
      <c r="C23" s="8"/>
      <c r="D23" s="8"/>
      <c r="E23" s="8">
        <f>SUBTOTAL(109,Housing[Difference])</f>
        <v>1080</v>
      </c>
      <c r="G23" s="20"/>
      <c r="H23" s="20"/>
      <c r="I23" s="20"/>
      <c r="J23" s="20"/>
    </row>
    <row r="24" spans="1:10" x14ac:dyDescent="0.25">
      <c r="B24" s="20"/>
      <c r="C24" s="20"/>
      <c r="D24" s="20"/>
      <c r="E24" s="20"/>
      <c r="G24" t="s">
        <v>35</v>
      </c>
      <c r="H24" t="s">
        <v>16</v>
      </c>
      <c r="I24" t="s">
        <v>17</v>
      </c>
      <c r="J24" t="s">
        <v>18</v>
      </c>
    </row>
    <row r="25" spans="1:10" x14ac:dyDescent="0.25">
      <c r="A25" s="3" t="s">
        <v>36</v>
      </c>
      <c r="B25" t="s">
        <v>37</v>
      </c>
      <c r="C25" t="s">
        <v>16</v>
      </c>
      <c r="D25" t="s">
        <v>17</v>
      </c>
      <c r="E25" t="s">
        <v>18</v>
      </c>
      <c r="G25" t="s">
        <v>38</v>
      </c>
      <c r="H25" s="8">
        <v>0</v>
      </c>
      <c r="I25" s="8"/>
      <c r="J25" s="8">
        <f>'Sample Budget'!$H25-'Sample Budget'!$I25</f>
        <v>0</v>
      </c>
    </row>
    <row r="26" spans="1:10" x14ac:dyDescent="0.25">
      <c r="B26" t="s">
        <v>39</v>
      </c>
      <c r="C26" s="8">
        <v>400</v>
      </c>
      <c r="D26" s="8"/>
      <c r="E26" s="8">
        <f>'Sample Budget'!$C26-'Sample Budget'!$D26</f>
        <v>400</v>
      </c>
      <c r="G26" t="s">
        <v>40</v>
      </c>
      <c r="H26" s="8">
        <v>200</v>
      </c>
      <c r="I26" s="8"/>
      <c r="J26" s="8">
        <f>'Sample Budget'!$H26-'Sample Budget'!$I26</f>
        <v>200</v>
      </c>
    </row>
    <row r="27" spans="1:10" x14ac:dyDescent="0.25">
      <c r="B27" t="s">
        <v>41</v>
      </c>
      <c r="C27" s="8">
        <v>0</v>
      </c>
      <c r="D27" s="8"/>
      <c r="E27" s="8">
        <f>'Sample Budget'!$C27-'Sample Budget'!$D27</f>
        <v>0</v>
      </c>
      <c r="G27" t="s">
        <v>42</v>
      </c>
      <c r="H27" s="8">
        <v>0</v>
      </c>
      <c r="I27" s="8"/>
      <c r="J27" s="8">
        <f>'Sample Budget'!$H27-'Sample Budget'!$I27</f>
        <v>0</v>
      </c>
    </row>
    <row r="28" spans="1:10" x14ac:dyDescent="0.25">
      <c r="B28" t="s">
        <v>43</v>
      </c>
      <c r="C28" s="8">
        <v>100</v>
      </c>
      <c r="D28" s="8"/>
      <c r="E28" s="8">
        <f>'Sample Budget'!$C28-'Sample Budget'!$D28</f>
        <v>100</v>
      </c>
      <c r="G28" t="s">
        <v>42</v>
      </c>
      <c r="H28" s="8">
        <v>0</v>
      </c>
      <c r="I28" s="8"/>
      <c r="J28" s="8">
        <f>'Sample Budget'!$H28-'Sample Budget'!$I28</f>
        <v>0</v>
      </c>
    </row>
    <row r="29" spans="1:10" x14ac:dyDescent="0.25">
      <c r="B29" t="s">
        <v>44</v>
      </c>
      <c r="C29" s="8">
        <v>10</v>
      </c>
      <c r="D29" s="8"/>
      <c r="E29" s="8">
        <f>'Sample Budget'!$C29-'Sample Budget'!$D29</f>
        <v>10</v>
      </c>
      <c r="G29" t="s">
        <v>42</v>
      </c>
      <c r="H29" s="8">
        <v>0</v>
      </c>
      <c r="I29" s="8"/>
      <c r="J29" s="8">
        <f>'Sample Budget'!$H29-'Sample Budget'!$I29</f>
        <v>0</v>
      </c>
    </row>
    <row r="30" spans="1:10" x14ac:dyDescent="0.25">
      <c r="B30" t="s">
        <v>45</v>
      </c>
      <c r="C30" s="8">
        <v>200</v>
      </c>
      <c r="D30" s="8"/>
      <c r="E30" s="8">
        <f>'Sample Budget'!$C30-'Sample Budget'!$D30</f>
        <v>200</v>
      </c>
      <c r="G30" t="s">
        <v>33</v>
      </c>
      <c r="H30" s="8">
        <v>0</v>
      </c>
      <c r="I30" s="8"/>
      <c r="J30" s="8">
        <f>'Sample Budget'!$H30-'Sample Budget'!$I30</f>
        <v>0</v>
      </c>
    </row>
    <row r="31" spans="1:10" x14ac:dyDescent="0.25">
      <c r="B31" t="s">
        <v>46</v>
      </c>
      <c r="C31" s="8">
        <v>20</v>
      </c>
      <c r="D31" s="8"/>
      <c r="E31" s="8">
        <f>'Sample Budget'!$C31-'Sample Budget'!$D31</f>
        <v>20</v>
      </c>
      <c r="G31" t="s">
        <v>34</v>
      </c>
      <c r="H31" s="8"/>
      <c r="I31" s="8"/>
      <c r="J31" s="8">
        <f>SUBTOTAL(109,Loans[Difference])</f>
        <v>200</v>
      </c>
    </row>
    <row r="32" spans="1:10" x14ac:dyDescent="0.25">
      <c r="B32" t="s">
        <v>33</v>
      </c>
      <c r="C32" s="8">
        <v>0</v>
      </c>
      <c r="D32" s="8"/>
      <c r="E32" s="8">
        <f>'Sample Budget'!$C32-'Sample Budget'!$D32</f>
        <v>0</v>
      </c>
      <c r="G32" s="20"/>
      <c r="H32" s="20"/>
      <c r="I32" s="20"/>
      <c r="J32" s="20"/>
    </row>
    <row r="33" spans="1:10" x14ac:dyDescent="0.25">
      <c r="B33" t="s">
        <v>34</v>
      </c>
      <c r="C33" s="8"/>
      <c r="D33" s="8"/>
      <c r="E33" s="8">
        <f>SUBTOTAL(109,Transportation[Difference])</f>
        <v>730</v>
      </c>
      <c r="G33" t="s">
        <v>47</v>
      </c>
      <c r="H33" t="s">
        <v>16</v>
      </c>
      <c r="I33" t="s">
        <v>17</v>
      </c>
      <c r="J33" t="s">
        <v>18</v>
      </c>
    </row>
    <row r="34" spans="1:10" x14ac:dyDescent="0.25">
      <c r="B34" s="20"/>
      <c r="C34" s="20"/>
      <c r="D34" s="20"/>
      <c r="E34" s="20"/>
      <c r="G34" t="s">
        <v>48</v>
      </c>
      <c r="H34" s="8">
        <v>800</v>
      </c>
      <c r="I34" s="8"/>
      <c r="J34" s="8">
        <f>'Sample Budget'!$H34-'Sample Budget'!$I34</f>
        <v>800</v>
      </c>
    </row>
    <row r="35" spans="1:10" x14ac:dyDescent="0.25">
      <c r="A35" s="3" t="s">
        <v>49</v>
      </c>
      <c r="B35" t="s">
        <v>50</v>
      </c>
      <c r="C35" t="s">
        <v>16</v>
      </c>
      <c r="D35" t="s">
        <v>17</v>
      </c>
      <c r="E35" t="s">
        <v>18</v>
      </c>
      <c r="G35" t="s">
        <v>51</v>
      </c>
      <c r="H35" s="8">
        <v>286</v>
      </c>
      <c r="I35" s="8"/>
      <c r="J35" s="8">
        <f>'Sample Budget'!$H35-'Sample Budget'!$I35</f>
        <v>286</v>
      </c>
    </row>
    <row r="36" spans="1:10" x14ac:dyDescent="0.25">
      <c r="B36" t="s">
        <v>52</v>
      </c>
      <c r="C36" s="8">
        <v>50</v>
      </c>
      <c r="D36" s="8"/>
      <c r="E36" s="8">
        <f>'Sample Budget'!$C36-'Sample Budget'!$D36</f>
        <v>50</v>
      </c>
      <c r="G36" t="s">
        <v>53</v>
      </c>
      <c r="H36" s="8">
        <f>+E8*0.2</f>
        <v>0</v>
      </c>
      <c r="I36" s="8"/>
      <c r="J36" s="8">
        <f>'Sample Budget'!$H36-'Sample Budget'!$I36</f>
        <v>0</v>
      </c>
    </row>
    <row r="37" spans="1:10" x14ac:dyDescent="0.25">
      <c r="B37" t="s">
        <v>54</v>
      </c>
      <c r="C37" s="8">
        <v>0</v>
      </c>
      <c r="D37" s="8"/>
      <c r="E37" s="8">
        <f>'Sample Budget'!$C37-'Sample Budget'!$D37</f>
        <v>0</v>
      </c>
      <c r="G37" t="s">
        <v>33</v>
      </c>
      <c r="H37" s="8">
        <f>+E9*0.2</f>
        <v>0</v>
      </c>
      <c r="I37" s="8"/>
      <c r="J37" s="8">
        <f>'Sample Budget'!$H37-'Sample Budget'!$I37</f>
        <v>0</v>
      </c>
    </row>
    <row r="38" spans="1:10" x14ac:dyDescent="0.25">
      <c r="B38" t="s">
        <v>55</v>
      </c>
      <c r="C38" s="8">
        <v>0</v>
      </c>
      <c r="D38" s="8"/>
      <c r="E38" s="8">
        <f>'Sample Budget'!$C38-'Sample Budget'!$D38</f>
        <v>0</v>
      </c>
      <c r="G38" t="s">
        <v>34</v>
      </c>
      <c r="H38" s="8"/>
      <c r="I38" s="8"/>
      <c r="J38" s="8">
        <f>SUBTOTAL(109,Taxes[Difference])</f>
        <v>1086</v>
      </c>
    </row>
    <row r="39" spans="1:10" x14ac:dyDescent="0.25">
      <c r="B39" t="s">
        <v>33</v>
      </c>
      <c r="C39" s="8">
        <v>0</v>
      </c>
      <c r="D39" s="8"/>
      <c r="E39" s="8">
        <f>'Sample Budget'!$C39-'Sample Budget'!$D39</f>
        <v>0</v>
      </c>
      <c r="G39" s="20"/>
      <c r="H39" s="20"/>
      <c r="I39" s="20"/>
      <c r="J39" s="20"/>
    </row>
    <row r="40" spans="1:10" x14ac:dyDescent="0.25">
      <c r="B40" t="s">
        <v>34</v>
      </c>
      <c r="C40" s="8"/>
      <c r="D40" s="8"/>
      <c r="E40" s="8">
        <f>SUBTOTAL(109,E36:E39)</f>
        <v>50</v>
      </c>
      <c r="G40" t="s">
        <v>56</v>
      </c>
      <c r="H40" t="s">
        <v>16</v>
      </c>
      <c r="I40" t="s">
        <v>17</v>
      </c>
      <c r="J40" t="s">
        <v>18</v>
      </c>
    </row>
    <row r="41" spans="1:10" x14ac:dyDescent="0.25">
      <c r="B41" s="20"/>
      <c r="C41" s="20"/>
      <c r="D41" s="20"/>
      <c r="E41" s="20"/>
      <c r="G41" t="s">
        <v>57</v>
      </c>
      <c r="H41" s="8">
        <v>100</v>
      </c>
      <c r="I41" s="8"/>
      <c r="J41" s="8">
        <f>'Sample Budget'!$H41-'Sample Budget'!$I41</f>
        <v>100</v>
      </c>
    </row>
    <row r="42" spans="1:10" x14ac:dyDescent="0.25">
      <c r="A42" s="3" t="s">
        <v>58</v>
      </c>
      <c r="B42" t="s">
        <v>59</v>
      </c>
      <c r="C42" t="s">
        <v>16</v>
      </c>
      <c r="D42" t="s">
        <v>17</v>
      </c>
      <c r="E42" t="s">
        <v>18</v>
      </c>
      <c r="G42" t="s">
        <v>60</v>
      </c>
      <c r="H42" s="8"/>
      <c r="I42" s="8"/>
      <c r="J42" s="8">
        <f>'Sample Budget'!$H42-'Sample Budget'!$I42</f>
        <v>0</v>
      </c>
    </row>
    <row r="43" spans="1:10" x14ac:dyDescent="0.25">
      <c r="B43" t="s">
        <v>61</v>
      </c>
      <c r="C43" s="8">
        <v>550</v>
      </c>
      <c r="D43" s="8"/>
      <c r="E43" s="8">
        <f>'Sample Budget'!$C43-'Sample Budget'!$D43</f>
        <v>550</v>
      </c>
      <c r="G43" t="s">
        <v>33</v>
      </c>
      <c r="H43" s="8"/>
      <c r="I43" s="8"/>
      <c r="J43" s="8">
        <f>'Sample Budget'!$H43-'Sample Budget'!$I43</f>
        <v>0</v>
      </c>
    </row>
    <row r="44" spans="1:10" x14ac:dyDescent="0.25">
      <c r="B44" t="s">
        <v>62</v>
      </c>
      <c r="C44" s="8">
        <v>0</v>
      </c>
      <c r="D44" s="8"/>
      <c r="E44" s="8">
        <f>'Sample Budget'!$C44-'Sample Budget'!$D44</f>
        <v>0</v>
      </c>
      <c r="G44" t="s">
        <v>34</v>
      </c>
      <c r="H44" s="8"/>
      <c r="I44" s="8"/>
      <c r="J44" s="8">
        <f>SUBTOTAL(109,Savings[Difference])</f>
        <v>100</v>
      </c>
    </row>
    <row r="45" spans="1:10" x14ac:dyDescent="0.25">
      <c r="B45" t="s">
        <v>33</v>
      </c>
      <c r="C45" s="8">
        <v>0</v>
      </c>
      <c r="D45" s="8"/>
      <c r="E45" s="8">
        <f>'Sample Budget'!$C45-'Sample Budget'!$D45</f>
        <v>0</v>
      </c>
      <c r="G45" s="20"/>
      <c r="H45" s="20"/>
      <c r="I45" s="20"/>
      <c r="J45" s="20"/>
    </row>
    <row r="46" spans="1:10" x14ac:dyDescent="0.25">
      <c r="B46" t="s">
        <v>34</v>
      </c>
      <c r="C46" s="8"/>
      <c r="D46" s="8"/>
      <c r="E46" s="8">
        <f>SUBTOTAL(109,Food[Difference])</f>
        <v>550</v>
      </c>
      <c r="G46" t="s">
        <v>63</v>
      </c>
      <c r="H46" t="s">
        <v>16</v>
      </c>
      <c r="I46" t="s">
        <v>17</v>
      </c>
      <c r="J46" t="s">
        <v>18</v>
      </c>
    </row>
    <row r="47" spans="1:10" x14ac:dyDescent="0.25">
      <c r="B47" s="20"/>
      <c r="C47" s="20"/>
      <c r="D47" s="20"/>
      <c r="E47" s="20"/>
      <c r="G47" t="s">
        <v>64</v>
      </c>
      <c r="H47" s="8">
        <v>0</v>
      </c>
      <c r="I47" s="8"/>
      <c r="J47" s="8">
        <f>'Sample Budget'!$H47-'Sample Budget'!$I47</f>
        <v>0</v>
      </c>
    </row>
    <row r="48" spans="1:10" x14ac:dyDescent="0.25">
      <c r="A48" s="3" t="s">
        <v>65</v>
      </c>
      <c r="B48" t="s">
        <v>66</v>
      </c>
      <c r="C48" t="s">
        <v>16</v>
      </c>
      <c r="D48" t="s">
        <v>17</v>
      </c>
      <c r="E48" t="s">
        <v>18</v>
      </c>
      <c r="G48" t="s">
        <v>67</v>
      </c>
      <c r="H48" s="8">
        <v>0</v>
      </c>
      <c r="I48" s="8"/>
      <c r="J48" s="8">
        <f>'Sample Budget'!$H48-'Sample Budget'!$I48</f>
        <v>0</v>
      </c>
    </row>
    <row r="49" spans="1:10" x14ac:dyDescent="0.25">
      <c r="B49" t="s">
        <v>68</v>
      </c>
      <c r="C49" s="8">
        <v>0</v>
      </c>
      <c r="D49" s="8"/>
      <c r="E49" s="8">
        <f>'Sample Budget'!$C49-'Sample Budget'!$D49</f>
        <v>0</v>
      </c>
      <c r="G49" t="s">
        <v>69</v>
      </c>
      <c r="H49" s="8"/>
      <c r="I49" s="8"/>
      <c r="J49" s="8">
        <f>'Sample Budget'!$H49-'Sample Budget'!$I49</f>
        <v>0</v>
      </c>
    </row>
    <row r="50" spans="1:10" x14ac:dyDescent="0.25">
      <c r="B50" t="s">
        <v>70</v>
      </c>
      <c r="C50" s="8">
        <v>0</v>
      </c>
      <c r="D50" s="8"/>
      <c r="E50" s="8">
        <f>'Sample Budget'!$C50-'Sample Budget'!$D50</f>
        <v>0</v>
      </c>
      <c r="G50" t="s">
        <v>34</v>
      </c>
      <c r="H50" s="8"/>
      <c r="I50" s="8"/>
      <c r="J50" s="8">
        <f>SUBTOTAL(109,Gifts[Difference])</f>
        <v>0</v>
      </c>
    </row>
    <row r="51" spans="1:10" x14ac:dyDescent="0.25">
      <c r="B51" t="s">
        <v>71</v>
      </c>
      <c r="C51" s="8">
        <v>0</v>
      </c>
      <c r="D51" s="8"/>
      <c r="E51" s="8">
        <f>'Sample Budget'!$C51-'Sample Budget'!$D51</f>
        <v>0</v>
      </c>
      <c r="G51" s="20"/>
      <c r="H51" s="20"/>
      <c r="I51" s="20"/>
      <c r="J51" s="20"/>
    </row>
    <row r="52" spans="1:10" x14ac:dyDescent="0.25">
      <c r="B52" t="s">
        <v>72</v>
      </c>
      <c r="C52" s="8">
        <v>0</v>
      </c>
      <c r="D52" s="8"/>
      <c r="E52" s="8">
        <f>'Sample Budget'!$C52-'Sample Budget'!$D52</f>
        <v>0</v>
      </c>
      <c r="G52" t="s">
        <v>33</v>
      </c>
      <c r="H52" t="s">
        <v>16</v>
      </c>
      <c r="I52" t="s">
        <v>17</v>
      </c>
      <c r="J52" t="s">
        <v>18</v>
      </c>
    </row>
    <row r="53" spans="1:10" x14ac:dyDescent="0.25">
      <c r="B53" t="s">
        <v>33</v>
      </c>
      <c r="C53" s="8">
        <v>0</v>
      </c>
      <c r="D53" s="8"/>
      <c r="E53" s="8">
        <f>'Sample Budget'!$C53-'Sample Budget'!$D53</f>
        <v>0</v>
      </c>
      <c r="G53" t="s">
        <v>73</v>
      </c>
      <c r="H53" s="8">
        <v>100</v>
      </c>
      <c r="I53" s="8"/>
      <c r="J53" s="8">
        <f>'Sample Budget'!$H53-'Sample Budget'!$I53</f>
        <v>100</v>
      </c>
    </row>
    <row r="54" spans="1:10" x14ac:dyDescent="0.25">
      <c r="B54" t="s">
        <v>34</v>
      </c>
      <c r="C54" s="8"/>
      <c r="D54" s="8"/>
      <c r="E54" s="8">
        <f>SUBTOTAL(109,E49:E53)</f>
        <v>0</v>
      </c>
      <c r="G54" t="s">
        <v>74</v>
      </c>
      <c r="H54" s="8">
        <v>70</v>
      </c>
      <c r="I54" s="8"/>
      <c r="J54" s="8">
        <f>'Sample Budget'!$H54-'Sample Budget'!$I54</f>
        <v>70</v>
      </c>
    </row>
    <row r="55" spans="1:10" ht="30" x14ac:dyDescent="0.25">
      <c r="B55" s="20"/>
      <c r="C55" s="20"/>
      <c r="D55" s="20"/>
      <c r="E55" s="20"/>
      <c r="G55" s="9" t="s">
        <v>75</v>
      </c>
      <c r="H55" s="8">
        <v>100</v>
      </c>
      <c r="I55" s="8"/>
      <c r="J55" s="10">
        <f>'Sample Budget'!$H55-'Sample Budget'!$I55</f>
        <v>100</v>
      </c>
    </row>
    <row r="56" spans="1:10" x14ac:dyDescent="0.25">
      <c r="A56" s="3" t="s">
        <v>76</v>
      </c>
      <c r="B56" t="s">
        <v>77</v>
      </c>
      <c r="C56" t="s">
        <v>16</v>
      </c>
      <c r="D56" t="s">
        <v>17</v>
      </c>
      <c r="E56" t="s">
        <v>18</v>
      </c>
      <c r="G56" t="s">
        <v>33</v>
      </c>
      <c r="H56" s="8"/>
      <c r="I56" s="8"/>
      <c r="J56" s="8">
        <f>'Sample Budget'!$H56-'Sample Budget'!$I56</f>
        <v>0</v>
      </c>
    </row>
    <row r="57" spans="1:10" x14ac:dyDescent="0.25">
      <c r="B57" t="s">
        <v>70</v>
      </c>
      <c r="C57" s="8">
        <v>50</v>
      </c>
      <c r="D57" s="8"/>
      <c r="E57" s="8">
        <f>'Sample Budget'!$C57-'Sample Budget'!$D57</f>
        <v>50</v>
      </c>
      <c r="G57" t="s">
        <v>34</v>
      </c>
      <c r="H57" s="8"/>
      <c r="I57" s="8"/>
      <c r="J57" s="8">
        <f>SUBTOTAL(109,Legal[Difference])</f>
        <v>270</v>
      </c>
    </row>
    <row r="58" spans="1:10" x14ac:dyDescent="0.25">
      <c r="B58" t="s">
        <v>78</v>
      </c>
      <c r="C58" s="8">
        <v>0</v>
      </c>
      <c r="D58" s="8"/>
      <c r="E58" s="8">
        <f>'Sample Budget'!$C58-'Sample Budget'!$D58</f>
        <v>0</v>
      </c>
      <c r="G58" s="20"/>
      <c r="H58" s="20"/>
      <c r="I58" s="20"/>
      <c r="J58" s="20"/>
    </row>
    <row r="59" spans="1:10" x14ac:dyDescent="0.25">
      <c r="A59" s="3" t="s">
        <v>79</v>
      </c>
      <c r="B59" t="s">
        <v>80</v>
      </c>
      <c r="C59" s="8">
        <v>0</v>
      </c>
      <c r="D59" s="8"/>
      <c r="E59" s="8">
        <f>'Sample Budget'!$C59-'Sample Budget'!$D59</f>
        <v>0</v>
      </c>
      <c r="G59" s="19" t="s">
        <v>81</v>
      </c>
      <c r="H59" s="19"/>
      <c r="I59" s="19"/>
      <c r="J59" s="18">
        <f>SUBTOTAL(109,'Sample Budget'!$C$13:$C$22,'Sample Budget'!$C$26:$C$32,'Sample Budget'!$C$36:$C$39,'Sample Budget'!$C$43:$C$45,'Sample Budget'!$C$49:$C$53,'Sample Budget'!$C$57:$C$63,'Sample Budget'!$H$13:$H$21,'Sample Budget'!$H$25:$H$30,'Sample Budget'!$H$34:$H$37,'Sample Budget'!$H$41:$H$43,'Sample Budget'!$H$47:$H$49,'Sample Budget'!$H$53:$H$56)</f>
        <v>4166</v>
      </c>
    </row>
    <row r="60" spans="1:10" x14ac:dyDescent="0.25">
      <c r="B60" t="s">
        <v>82</v>
      </c>
      <c r="C60" s="8">
        <v>0</v>
      </c>
      <c r="D60" s="8"/>
      <c r="E60" s="8">
        <f>'Sample Budget'!$C60-'Sample Budget'!$D60</f>
        <v>0</v>
      </c>
      <c r="G60" s="19"/>
      <c r="H60" s="19"/>
      <c r="I60" s="19"/>
      <c r="J60" s="18"/>
    </row>
    <row r="61" spans="1:10" x14ac:dyDescent="0.25">
      <c r="B61" t="s">
        <v>83</v>
      </c>
      <c r="C61" s="8">
        <v>0</v>
      </c>
      <c r="D61" s="8"/>
      <c r="E61" s="8">
        <f>'Sample Budget'!$C61-'Sample Budget'!$D61</f>
        <v>0</v>
      </c>
      <c r="G61" s="19" t="s">
        <v>84</v>
      </c>
      <c r="H61" s="19"/>
      <c r="I61" s="19"/>
      <c r="J61" s="18">
        <f>SUBTOTAL(109,'Sample Budget'!$D$13:$D$22,'Sample Budget'!$D$26:$D$32,'Sample Budget'!$D$36:$D$39,'Sample Budget'!$D$43:$D$45,'Sample Budget'!$D$49:$D$53,'Sample Budget'!$D$57:$D$63,'Sample Budget'!$I$13:$I$21,'Sample Budget'!$I$25:$I$30,'Sample Budget'!$I$34:$I$37,'Sample Budget'!$I$41:$I$43,'Sample Budget'!$I$47:$I$49,'Sample Budget'!$I$53:$I$56)</f>
        <v>0</v>
      </c>
    </row>
    <row r="62" spans="1:10" ht="30" x14ac:dyDescent="0.25">
      <c r="B62" s="9" t="s">
        <v>85</v>
      </c>
      <c r="C62" s="10">
        <v>0</v>
      </c>
      <c r="D62" s="10"/>
      <c r="E62" s="10">
        <f>'Sample Budget'!$C62-'Sample Budget'!$D62</f>
        <v>0</v>
      </c>
      <c r="G62" s="19"/>
      <c r="H62" s="19"/>
      <c r="I62" s="19"/>
      <c r="J62" s="18"/>
    </row>
    <row r="63" spans="1:10" x14ac:dyDescent="0.25">
      <c r="B63" t="s">
        <v>86</v>
      </c>
      <c r="C63" s="8">
        <v>0</v>
      </c>
      <c r="D63" s="8"/>
      <c r="E63" s="8">
        <f>'Sample Budget'!$C63-'Sample Budget'!$D63</f>
        <v>0</v>
      </c>
      <c r="G63" s="19" t="s">
        <v>87</v>
      </c>
      <c r="H63" s="19"/>
      <c r="I63" s="19"/>
      <c r="J63" s="18">
        <f>J59-J61</f>
        <v>4166</v>
      </c>
    </row>
    <row r="64" spans="1:10" x14ac:dyDescent="0.25">
      <c r="B64" t="s">
        <v>34</v>
      </c>
      <c r="C64" s="8"/>
      <c r="D64" s="8"/>
      <c r="E64" s="8">
        <f>SUBTOTAL(109,PersonalCare[Difference])</f>
        <v>50</v>
      </c>
      <c r="G64" s="19"/>
      <c r="H64" s="19"/>
      <c r="I64" s="19"/>
      <c r="J64" s="18"/>
    </row>
    <row r="65" spans="2:5" x14ac:dyDescent="0.25">
      <c r="B65" s="20"/>
      <c r="C65" s="20"/>
      <c r="D65" s="20"/>
      <c r="E65" s="20"/>
    </row>
  </sheetData>
  <mergeCells count="32">
    <mergeCell ref="G61:I62"/>
    <mergeCell ref="J61:J62"/>
    <mergeCell ref="G63:I64"/>
    <mergeCell ref="J63:J64"/>
    <mergeCell ref="B65:E65"/>
    <mergeCell ref="G59:I60"/>
    <mergeCell ref="J59:J60"/>
    <mergeCell ref="G23:J23"/>
    <mergeCell ref="B24:E24"/>
    <mergeCell ref="G32:J32"/>
    <mergeCell ref="B34:E34"/>
    <mergeCell ref="G39:J39"/>
    <mergeCell ref="B41:E41"/>
    <mergeCell ref="G45:J45"/>
    <mergeCell ref="B47:E47"/>
    <mergeCell ref="G51:J51"/>
    <mergeCell ref="B55:E55"/>
    <mergeCell ref="G58:J58"/>
    <mergeCell ref="B8:B10"/>
    <mergeCell ref="C8:D8"/>
    <mergeCell ref="G8:I9"/>
    <mergeCell ref="J8:J9"/>
    <mergeCell ref="C9:D9"/>
    <mergeCell ref="C10:D10"/>
    <mergeCell ref="B4:B6"/>
    <mergeCell ref="C4:D4"/>
    <mergeCell ref="G4:I5"/>
    <mergeCell ref="J4:J5"/>
    <mergeCell ref="C5:D5"/>
    <mergeCell ref="C6:D6"/>
    <mergeCell ref="G6:I7"/>
    <mergeCell ref="J6:J7"/>
  </mergeCells>
  <pageMargins left="0.7" right="0.7" top="0.75" bottom="0.75" header="0.3" footer="0.3"/>
  <pageSetup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ADMINIBM</dc:creator>
  <cp:keywords/>
  <dc:description/>
  <cp:lastModifiedBy>Adams, Matthew M.</cp:lastModifiedBy>
  <cp:revision/>
  <dcterms:created xsi:type="dcterms:W3CDTF">2016-02-05T14:23:08Z</dcterms:created>
  <dcterms:modified xsi:type="dcterms:W3CDTF">2024-04-16T15:16:57Z</dcterms:modified>
  <cp:category/>
  <cp:contentStatus/>
</cp:coreProperties>
</file>